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y Numbers" sheetId="1" state="visible" r:id="rId3"/>
    <sheet name="Example" sheetId="2" state="visible" r:id="rId4"/>
  </sheets>
  <definedNames>
    <definedName function="false" hidden="false" localSheetId="1" name="_xlnm.Print_Area" vbProcedure="false">Example!$A$1:$F$35</definedName>
    <definedName function="false" hidden="false" localSheetId="0" name="_xlnm.Print_Area" vbProcedure="false">'My Numbers'!$A$1:$F$35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<sst xmlns="http://schemas.openxmlformats.org/spreadsheetml/2006/main" count="117" uniqueCount="57">
  <si>
    <t xml:space="preserve">The Five Levers of Growth</t>
  </si>
  <si>
    <t xml:space="preserve">Advisor Growth Plan  ·  Enter your last 12 months and your goal. Everything else calculates.</t>
  </si>
  <si>
    <t xml:space="preserve">Advisor name</t>
  </si>
  <si>
    <t xml:space="preserve">Date</t>
  </si>
  <si>
    <t xml:space="preserve">Type here</t>
  </si>
  <si>
    <t xml:space="preserve">Calculates</t>
  </si>
  <si>
    <t xml:space="preserve">Only the gold cells can be edited. Enter the commission rate with a % sign, like 2.5%.</t>
  </si>
  <si>
    <t xml:space="preserve">  1   Your Numbers</t>
  </si>
  <si>
    <t xml:space="preserve">Last 12 Months</t>
  </si>
  <si>
    <t xml:space="preserve">Next 12 Months Goal</t>
  </si>
  <si>
    <t xml:space="preserve">Difference</t>
  </si>
  <si>
    <t xml:space="preserve">How it’s figured</t>
  </si>
  <si>
    <t xml:space="preserve">Closed (sides)</t>
  </si>
  <si>
    <t xml:space="preserve">Count each side you represented.</t>
  </si>
  <si>
    <t xml:space="preserve">Average sales price</t>
  </si>
  <si>
    <t xml:space="preserve">Total volume ÷ closed sales.</t>
  </si>
  <si>
    <t xml:space="preserve">Average commission rate</t>
  </si>
  <si>
    <t xml:space="preserve">Per side. Type 2.5% for 2.5 percent.</t>
  </si>
  <si>
    <t xml:space="preserve">P &amp; I hours per week</t>
  </si>
  <si>
    <t xml:space="preserve">Productive + Indirectly productive time only. Leave out E time (admin, errands).</t>
  </si>
  <si>
    <t xml:space="preserve">Weeks worked per year</t>
  </si>
  <si>
    <t xml:space="preserve">52 weeks in a year, minus vacation and time off.</t>
  </si>
  <si>
    <t xml:space="preserve">Dollar volume</t>
  </si>
  <si>
    <t xml:space="preserve">Closed × average sales price</t>
  </si>
  <si>
    <t xml:space="preserve">Gross commission income (GCI)</t>
  </si>
  <si>
    <t xml:space="preserve">Dollar volume × commission rate</t>
  </si>
  <si>
    <t xml:space="preserve">P &amp; I hours per year</t>
  </si>
  <si>
    <t xml:space="preserve">P &amp; I hours per week × weeks worked per year</t>
  </si>
  <si>
    <t xml:space="preserve">Income per hour</t>
  </si>
  <si>
    <t xml:space="preserve">GCI ÷ P &amp; I hours per year</t>
  </si>
  <si>
    <t xml:space="preserve">  2   The Five Levers: What Each One Is Worth</t>
  </si>
  <si>
    <t xml:space="preserve">Lever</t>
  </si>
  <si>
    <t xml:space="preserve">Current</t>
  </si>
  <si>
    <t xml:space="preserve">Goal</t>
  </si>
  <si>
    <t xml:space="preserve">GCI Gain
(this lever alone)</t>
  </si>
  <si>
    <t xml:space="preserve">1  More Dollar Volume</t>
  </si>
  <si>
    <t xml:space="preserve">Reference only: volume comes from Levers 2 and 3, so it is not added to the total.</t>
  </si>
  <si>
    <t xml:space="preserve">2  More Closed Sales</t>
  </si>
  <si>
    <t xml:space="preserve">Difference × current average price × current rate</t>
  </si>
  <si>
    <t xml:space="preserve">3  Higher Average Sales Price</t>
  </si>
  <si>
    <t xml:space="preserve">Current closed × price difference × current rate</t>
  </si>
  <si>
    <t xml:space="preserve">4  Strengthening Your Commission Value</t>
  </si>
  <si>
    <t xml:space="preserve">Current dollar volume × rate difference</t>
  </si>
  <si>
    <t xml:space="preserve">+  Levers Working Together</t>
  </si>
  <si>
    <t xml:space="preserve">Extra GCI from pulling levers at the same time, like your higher rate applying to your added volume.</t>
  </si>
  <si>
    <t xml:space="preserve">5  Higher Income Per Hour</t>
  </si>
  <si>
    <t xml:space="preserve">% change in income per hour. Hours freed up per year: see P &amp; I hours per year above.</t>
  </si>
  <si>
    <t xml:space="preserve">Total GCI Gain</t>
  </si>
  <si>
    <t xml:space="preserve">Goal GCI − Current GCI = Levers 2 + 3 + 4 + Working Together. Difference column shows % growth.</t>
  </si>
  <si>
    <t xml:space="preserve">  3   What Would It Take?</t>
  </si>
  <si>
    <t xml:space="preserve">Dollar volume target</t>
  </si>
  <si>
    <t xml:space="preserve">Starts at your goal volume. Type any number, like $30,000,000, to see what it takes.</t>
  </si>
  <si>
    <t xml:space="preserve">Closed sales needed at your goal price</t>
  </si>
  <si>
    <t xml:space="preserve">Average price needed at your goal closed sales</t>
  </si>
  <si>
    <t xml:space="preserve">GCI at this volume and your goal rate</t>
  </si>
  <si>
    <t xml:space="preserve">Figures are GCI before splits, fees and expenses. For planning conversations only.  ·  Online version: fiveleversofgrowth.com</t>
  </si>
  <si>
    <t xml:space="preserve">Example Advisor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</si>
</sst>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mmm\ d&quot;, &quot;yyyy"/>
    <numFmt numFmtId="167" formatCode="#,##0;\(#,##0\);\-"/>
    <numFmt numFmtId="168" formatCode="\$#,##0;&quot;($&quot;#,##0\);\-"/>
    <numFmt numFmtId="169" formatCode="0.00%;\(0.00%\);\-"/>
    <numFmt numFmtId="170" formatCode="#,##0.0;\(#,##0.0\);\-"/>
    <numFmt numFmtId="171" formatCode="\$#,##0.00;&quot;($&quot;#,##0.00\);\-"/>
    <numFmt numFmtId="172" formatCode="\+0%;\-0%;\-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1B2A4A"/>
      <name val="Arial"/>
      <family val="0"/>
      <charset val="1"/>
    </font>
    <font>
      <sz val="10"/>
      <color rgb="FF5D6577"/>
      <name val="Arial"/>
      <family val="0"/>
      <charset val="1"/>
    </font>
    <font>
      <b val="true"/>
      <sz val="10"/>
      <color rgb="FF1C2230"/>
      <name val="Arial"/>
      <family val="0"/>
      <charset val="1"/>
    </font>
    <font>
      <sz val="10"/>
      <color rgb="FF0000FF"/>
      <name val="Arial"/>
      <family val="0"/>
      <charset val="1"/>
    </font>
    <font>
      <sz val="10"/>
      <color rgb="FF1C2230"/>
      <name val="Arial"/>
      <family val="0"/>
      <charset val="1"/>
    </font>
    <font>
      <i val="true"/>
      <sz val="9"/>
      <color rgb="FF5D6577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b val="true"/>
      <sz val="9"/>
      <color rgb="FF5D6577"/>
      <name val="Arial"/>
      <family val="0"/>
      <charset val="1"/>
    </font>
    <font>
      <b val="true"/>
      <sz val="10"/>
      <color rgb="FF1B2A4A"/>
      <name val="Arial"/>
      <family val="0"/>
      <charset val="1"/>
    </font>
    <font>
      <i val="true"/>
      <sz val="10"/>
      <color rgb="FF5D6577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2"/>
      <color rgb="FF1B2A4A"/>
      <name val="Arial"/>
      <family val="0"/>
      <charset val="1"/>
    </font>
    <font>
      <i val="true"/>
      <sz val="8"/>
      <color rgb="FF5D6577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6EFD9"/>
        <bgColor rgb="FFFBF6E9"/>
      </patternFill>
    </fill>
    <fill>
      <patternFill patternType="solid">
        <fgColor rgb="FFF1F3F7"/>
        <bgColor rgb="FFFBF6E9"/>
      </patternFill>
    </fill>
    <fill>
      <patternFill patternType="solid">
        <fgColor rgb="FF1B2A4A"/>
        <bgColor rgb="FF1C2230"/>
      </patternFill>
    </fill>
    <fill>
      <patternFill patternType="solid">
        <fgColor rgb="FFFBF6E9"/>
        <bgColor rgb="FFF1F3F7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D6DAE3"/>
      </left>
      <right style="thin">
        <color rgb="FFD6DAE3"/>
      </right>
      <top style="thin">
        <color rgb="FFD6DAE3"/>
      </top>
      <bottom style="thin">
        <color rgb="FFD6DAE3"/>
      </bottom>
      <diagonal/>
    </border>
    <border diagonalUp="false" diagonalDown="false">
      <left style="thin">
        <color rgb="FFD6DAE3"/>
      </left>
      <right/>
      <top style="thin">
        <color rgb="FFD6DAE3"/>
      </top>
      <bottom style="thin">
        <color rgb="FFD6DAE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4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F6E9"/>
      <rgbColor rgb="FFF1F3F7"/>
      <rgbColor rgb="FF660066"/>
      <rgbColor rgb="FFFF8080"/>
      <rgbColor rgb="FF0066CC"/>
      <rgbColor rgb="FFD6DAE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6EFD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D6577"/>
      <rgbColor rgb="FF969696"/>
      <rgbColor rgb="FF003366"/>
      <rgbColor rgb="FF339966"/>
      <rgbColor rgb="FF003300"/>
      <rgbColor rgb="FF1C2230"/>
      <rgbColor rgb="FF993300"/>
      <rgbColor rgb="FF993366"/>
      <rgbColor rgb="FF333399"/>
      <rgbColor rgb="FF1B2A4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2" min="2" style="0" width="17"/>
    <col collapsed="false" customWidth="true" hidden="false" outlineLevel="0" max="3" min="3" style="0" width="19"/>
    <col collapsed="false" customWidth="true" hidden="false" outlineLevel="0" max="4" min="4" style="0" width="16"/>
    <col collapsed="false" customWidth="true" hidden="false" outlineLevel="0" max="5" min="5" style="0" width="20"/>
    <col collapsed="false" customWidth="true" hidden="false" outlineLevel="0" max="6" min="6" style="0" width="46"/>
  </cols>
  <sheetData>
    <row r="1" customFormat="false" ht="22.0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  <c r="B3" s="4"/>
      <c r="C3" s="4"/>
      <c r="D3" s="5" t="s">
        <v>3</v>
      </c>
      <c r="E3" s="6"/>
    </row>
    <row r="5" customFormat="false" ht="15" hidden="false" customHeight="false" outlineLevel="0" collapsed="false">
      <c r="A5" s="7" t="s">
        <v>4</v>
      </c>
      <c r="B5" s="8" t="s">
        <v>5</v>
      </c>
      <c r="C5" s="9" t="s">
        <v>6</v>
      </c>
      <c r="D5" s="9"/>
      <c r="E5" s="9"/>
      <c r="F5" s="9"/>
    </row>
    <row r="7" customFormat="false" ht="21.75" hidden="false" customHeight="true" outlineLevel="0" collapsed="false">
      <c r="A7" s="10" t="s">
        <v>7</v>
      </c>
      <c r="B7" s="10"/>
      <c r="C7" s="10"/>
      <c r="D7" s="10"/>
      <c r="E7" s="10"/>
      <c r="F7" s="10"/>
    </row>
    <row r="8" customFormat="false" ht="27.75" hidden="false" customHeight="true" outlineLevel="0" collapsed="false">
      <c r="A8" s="11"/>
      <c r="B8" s="12" t="s">
        <v>8</v>
      </c>
      <c r="C8" s="12" t="s">
        <v>9</v>
      </c>
      <c r="D8" s="12" t="s">
        <v>10</v>
      </c>
      <c r="E8" s="12" t="s">
        <v>11</v>
      </c>
      <c r="F8" s="12"/>
    </row>
    <row r="9" customFormat="false" ht="30" hidden="false" customHeight="true" outlineLevel="0" collapsed="false">
      <c r="A9" s="3" t="s">
        <v>12</v>
      </c>
      <c r="B9" s="13"/>
      <c r="C9" s="13"/>
      <c r="D9" s="14" t="n">
        <f aca="false">C9-B9</f>
        <v>0</v>
      </c>
      <c r="E9" s="15" t="s">
        <v>13</v>
      </c>
      <c r="F9" s="15"/>
    </row>
    <row r="10" customFormat="false" ht="30" hidden="false" customHeight="true" outlineLevel="0" collapsed="false">
      <c r="A10" s="3" t="s">
        <v>14</v>
      </c>
      <c r="B10" s="16"/>
      <c r="C10" s="16"/>
      <c r="D10" s="17" t="n">
        <f aca="false">C10-B10</f>
        <v>0</v>
      </c>
      <c r="E10" s="15" t="s">
        <v>15</v>
      </c>
      <c r="F10" s="15"/>
    </row>
    <row r="11" customFormat="false" ht="30" hidden="false" customHeight="true" outlineLevel="0" collapsed="false">
      <c r="A11" s="3" t="s">
        <v>16</v>
      </c>
      <c r="B11" s="18"/>
      <c r="C11" s="18"/>
      <c r="D11" s="19" t="n">
        <f aca="false">C11-B11</f>
        <v>0</v>
      </c>
      <c r="E11" s="15" t="s">
        <v>17</v>
      </c>
      <c r="F11" s="15"/>
    </row>
    <row r="12" customFormat="false" ht="30" hidden="false" customHeight="true" outlineLevel="0" collapsed="false">
      <c r="A12" s="3" t="s">
        <v>18</v>
      </c>
      <c r="B12" s="20"/>
      <c r="C12" s="20"/>
      <c r="D12" s="21" t="n">
        <f aca="false">C12-B12</f>
        <v>0</v>
      </c>
      <c r="E12" s="15" t="s">
        <v>19</v>
      </c>
      <c r="F12" s="15"/>
    </row>
    <row r="13" customFormat="false" ht="30" hidden="false" customHeight="true" outlineLevel="0" collapsed="false">
      <c r="A13" s="3" t="s">
        <v>20</v>
      </c>
      <c r="B13" s="13"/>
      <c r="C13" s="13"/>
      <c r="D13" s="14" t="n">
        <f aca="false">C13-B13</f>
        <v>0</v>
      </c>
      <c r="E13" s="15" t="s">
        <v>21</v>
      </c>
      <c r="F13" s="15"/>
    </row>
    <row r="14" customFormat="false" ht="30" hidden="false" customHeight="true" outlineLevel="0" collapsed="false">
      <c r="A14" s="22" t="s">
        <v>22</v>
      </c>
      <c r="B14" s="23" t="n">
        <f aca="false">B9*B10</f>
        <v>0</v>
      </c>
      <c r="C14" s="23" t="n">
        <f aca="false">C9*C10</f>
        <v>0</v>
      </c>
      <c r="D14" s="23" t="n">
        <f aca="false">C14-B14</f>
        <v>0</v>
      </c>
      <c r="E14" s="15" t="s">
        <v>23</v>
      </c>
      <c r="F14" s="15"/>
    </row>
    <row r="15" customFormat="false" ht="30" hidden="false" customHeight="true" outlineLevel="0" collapsed="false">
      <c r="A15" s="22" t="s">
        <v>24</v>
      </c>
      <c r="B15" s="23" t="n">
        <f aca="false">B14*B11</f>
        <v>0</v>
      </c>
      <c r="C15" s="23" t="n">
        <f aca="false">C14*C11</f>
        <v>0</v>
      </c>
      <c r="D15" s="23" t="n">
        <f aca="false">C15-B15</f>
        <v>0</v>
      </c>
      <c r="E15" s="15" t="s">
        <v>25</v>
      </c>
      <c r="F15" s="15"/>
    </row>
    <row r="16" customFormat="false" ht="30" hidden="false" customHeight="true" outlineLevel="0" collapsed="false">
      <c r="A16" s="22" t="s">
        <v>26</v>
      </c>
      <c r="B16" s="24" t="n">
        <f aca="false">B12*B13</f>
        <v>0</v>
      </c>
      <c r="C16" s="24" t="n">
        <f aca="false">C12*C13</f>
        <v>0</v>
      </c>
      <c r="D16" s="24" t="n">
        <f aca="false">C16-B16</f>
        <v>0</v>
      </c>
      <c r="E16" s="15" t="s">
        <v>27</v>
      </c>
      <c r="F16" s="15"/>
    </row>
    <row r="17" customFormat="false" ht="30" hidden="false" customHeight="true" outlineLevel="0" collapsed="false">
      <c r="A17" s="22" t="s">
        <v>28</v>
      </c>
      <c r="B17" s="25" t="n">
        <f aca="false">IF(B16&gt;0,B15/B16,0)</f>
        <v>0</v>
      </c>
      <c r="C17" s="25" t="n">
        <f aca="false">IF(C16&gt;0,C15/C16,0)</f>
        <v>0</v>
      </c>
      <c r="D17" s="25" t="n">
        <f aca="false">C17-B17</f>
        <v>0</v>
      </c>
      <c r="E17" s="15" t="s">
        <v>29</v>
      </c>
      <c r="F17" s="15"/>
    </row>
    <row r="19" customFormat="false" ht="21.75" hidden="false" customHeight="true" outlineLevel="0" collapsed="false">
      <c r="A19" s="10" t="s">
        <v>30</v>
      </c>
      <c r="B19" s="10"/>
      <c r="C19" s="10"/>
      <c r="D19" s="10"/>
      <c r="E19" s="10"/>
      <c r="F19" s="10"/>
    </row>
    <row r="20" customFormat="false" ht="27.75" hidden="false" customHeight="true" outlineLevel="0" collapsed="false">
      <c r="A20" s="11" t="s">
        <v>31</v>
      </c>
      <c r="B20" s="12" t="s">
        <v>32</v>
      </c>
      <c r="C20" s="12" t="s">
        <v>33</v>
      </c>
      <c r="D20" s="12" t="s">
        <v>10</v>
      </c>
      <c r="E20" s="12" t="s">
        <v>34</v>
      </c>
      <c r="F20" s="11" t="s">
        <v>11</v>
      </c>
    </row>
    <row r="21" customFormat="false" ht="31.5" hidden="false" customHeight="true" outlineLevel="0" collapsed="false">
      <c r="A21" s="26" t="s">
        <v>35</v>
      </c>
      <c r="B21" s="27" t="n">
        <f aca="false">B14</f>
        <v>0</v>
      </c>
      <c r="C21" s="27" t="n">
        <f aca="false">C14</f>
        <v>0</v>
      </c>
      <c r="D21" s="27" t="n">
        <f aca="false">C21-B21</f>
        <v>0</v>
      </c>
      <c r="E21" s="28" t="n">
        <f aca="false">D21*B11</f>
        <v>0</v>
      </c>
      <c r="F21" s="29" t="s">
        <v>36</v>
      </c>
    </row>
    <row r="22" customFormat="false" ht="31.5" hidden="false" customHeight="true" outlineLevel="0" collapsed="false">
      <c r="A22" s="26" t="s">
        <v>37</v>
      </c>
      <c r="B22" s="30" t="n">
        <f aca="false">B9</f>
        <v>0</v>
      </c>
      <c r="C22" s="30" t="n">
        <f aca="false">C9</f>
        <v>0</v>
      </c>
      <c r="D22" s="30" t="n">
        <f aca="false">C22-B22</f>
        <v>0</v>
      </c>
      <c r="E22" s="23" t="n">
        <f aca="false">(C9-B9)*B10*B11</f>
        <v>0</v>
      </c>
      <c r="F22" s="29" t="s">
        <v>38</v>
      </c>
    </row>
    <row r="23" customFormat="false" ht="31.5" hidden="false" customHeight="true" outlineLevel="0" collapsed="false">
      <c r="A23" s="26" t="s">
        <v>39</v>
      </c>
      <c r="B23" s="27" t="n">
        <f aca="false">B10</f>
        <v>0</v>
      </c>
      <c r="C23" s="27" t="n">
        <f aca="false">C10</f>
        <v>0</v>
      </c>
      <c r="D23" s="27" t="n">
        <f aca="false">C23-B23</f>
        <v>0</v>
      </c>
      <c r="E23" s="23" t="n">
        <f aca="false">B9*(C10-B10)*B11</f>
        <v>0</v>
      </c>
      <c r="F23" s="29" t="s">
        <v>40</v>
      </c>
    </row>
    <row r="24" customFormat="false" ht="31.5" hidden="false" customHeight="true" outlineLevel="0" collapsed="false">
      <c r="A24" s="26" t="s">
        <v>41</v>
      </c>
      <c r="B24" s="31" t="n">
        <f aca="false">B11</f>
        <v>0</v>
      </c>
      <c r="C24" s="31" t="n">
        <f aca="false">C11</f>
        <v>0</v>
      </c>
      <c r="D24" s="31" t="n">
        <f aca="false">C24-B24</f>
        <v>0</v>
      </c>
      <c r="E24" s="23" t="n">
        <f aca="false">B14*(C11-B11)</f>
        <v>0</v>
      </c>
      <c r="F24" s="29" t="s">
        <v>42</v>
      </c>
    </row>
    <row r="25" customFormat="false" ht="31.5" hidden="false" customHeight="true" outlineLevel="0" collapsed="false">
      <c r="A25" s="32" t="s">
        <v>43</v>
      </c>
      <c r="B25" s="33"/>
      <c r="C25" s="33"/>
      <c r="D25" s="33"/>
      <c r="E25" s="34" t="n">
        <f aca="false">E27-SUM(E22:E24)</f>
        <v>0</v>
      </c>
      <c r="F25" s="35" t="s">
        <v>44</v>
      </c>
    </row>
    <row r="26" customFormat="false" ht="31.5" hidden="false" customHeight="true" outlineLevel="0" collapsed="false">
      <c r="A26" s="26" t="s">
        <v>45</v>
      </c>
      <c r="B26" s="36" t="n">
        <f aca="false">B17</f>
        <v>0</v>
      </c>
      <c r="C26" s="36" t="n">
        <f aca="false">C17</f>
        <v>0</v>
      </c>
      <c r="D26" s="36" t="n">
        <f aca="false">C26-B26</f>
        <v>0</v>
      </c>
      <c r="E26" s="37" t="n">
        <f aca="false">IF(B26&gt;0,C26/B26-1,0)</f>
        <v>0</v>
      </c>
      <c r="F26" s="29" t="s">
        <v>46</v>
      </c>
    </row>
    <row r="27" customFormat="false" ht="31.5" hidden="false" customHeight="true" outlineLevel="0" collapsed="false">
      <c r="A27" s="38" t="s">
        <v>47</v>
      </c>
      <c r="B27" s="34" t="n">
        <f aca="false">B15</f>
        <v>0</v>
      </c>
      <c r="C27" s="34" t="n">
        <f aca="false">C15</f>
        <v>0</v>
      </c>
      <c r="D27" s="39" t="n">
        <f aca="false">IF(B15&gt;0,E27/B15,0)</f>
        <v>0</v>
      </c>
      <c r="E27" s="40" t="n">
        <f aca="false">C15-B15</f>
        <v>0</v>
      </c>
      <c r="F27" s="29" t="s">
        <v>48</v>
      </c>
    </row>
    <row r="29" customFormat="false" ht="21.75" hidden="false" customHeight="true" outlineLevel="0" collapsed="false">
      <c r="A29" s="10" t="s">
        <v>49</v>
      </c>
      <c r="B29" s="10"/>
      <c r="C29" s="10"/>
      <c r="D29" s="10"/>
      <c r="E29" s="10"/>
      <c r="F29" s="10"/>
    </row>
    <row r="30" customFormat="false" ht="15" hidden="false" customHeight="true" outlineLevel="0" collapsed="false">
      <c r="A30" s="3" t="s">
        <v>50</v>
      </c>
      <c r="B30" s="16" t="n">
        <f aca="false">C14</f>
        <v>0</v>
      </c>
      <c r="C30" s="15" t="s">
        <v>51</v>
      </c>
      <c r="D30" s="15"/>
      <c r="E30" s="15"/>
      <c r="F30" s="15"/>
    </row>
    <row r="31" customFormat="false" ht="24" hidden="false" customHeight="true" outlineLevel="0" collapsed="false">
      <c r="A31" s="3" t="s">
        <v>52</v>
      </c>
      <c r="B31" s="41" t="n">
        <f aca="false">IF(C10&gt;0,B30/C10,0)</f>
        <v>0</v>
      </c>
      <c r="C31" s="42" t="str">
        <f aca="false">"About "&amp;TEXT(IF(C10&gt;0,B30/C10/12,0),"0.0")&amp;" a month · your goal: "&amp;TEXT(C9,"#,##0")</f>
        <v>About 0.0 a month · your goal: 0</v>
      </c>
      <c r="D31" s="42"/>
      <c r="E31" s="42"/>
      <c r="F31" s="42"/>
    </row>
    <row r="32" customFormat="false" ht="24" hidden="false" customHeight="true" outlineLevel="0" collapsed="false">
      <c r="A32" s="3" t="s">
        <v>53</v>
      </c>
      <c r="B32" s="23" t="n">
        <f aca="false">IF(C9&gt;0,B30/C9,0)</f>
        <v>0</v>
      </c>
      <c r="C32" s="42" t="str">
        <f aca="false">"Your goal price: "&amp;TEXT(C10,"$#,##0")</f>
        <v>Your goal price: $0</v>
      </c>
      <c r="D32" s="42"/>
      <c r="E32" s="42"/>
      <c r="F32" s="42"/>
    </row>
    <row r="33" customFormat="false" ht="24" hidden="false" customHeight="true" outlineLevel="0" collapsed="false">
      <c r="A33" s="3" t="s">
        <v>54</v>
      </c>
      <c r="B33" s="23" t="n">
        <f aca="false">B30*C11</f>
        <v>0</v>
      </c>
      <c r="C33" s="42" t="str">
        <f aca="false">"Your goal GCI: "&amp;TEXT(C15,"$#,##0")</f>
        <v>Your goal GCI: $0</v>
      </c>
      <c r="D33" s="42"/>
      <c r="E33" s="42"/>
      <c r="F33" s="42"/>
    </row>
    <row r="35" customFormat="false" ht="15" hidden="false" customHeight="false" outlineLevel="0" collapsed="false">
      <c r="A35" s="43" t="s">
        <v>55</v>
      </c>
    </row>
  </sheetData>
  <sheetProtection sheet="true" formatCells="false" formatColumns="false" formatRows="false"/>
  <mergeCells count="19">
    <mergeCell ref="B3:C3"/>
    <mergeCell ref="C5:F5"/>
    <mergeCell ref="A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A19:F19"/>
    <mergeCell ref="A29:F29"/>
    <mergeCell ref="C30:F30"/>
    <mergeCell ref="C31:F31"/>
    <mergeCell ref="C32:F32"/>
    <mergeCell ref="C33:F33"/>
  </mergeCells>
  <dataValidations count="1">
    <dataValidation allowBlank="true" error="Type the rate with a % sign, like 2.5%" errorStyle="stop" errorTitle="Commission rate" operator="between" showDropDown="false" showErrorMessage="true" showInputMessage="false" sqref="B11:C11" type="decimal">
      <formula1>0</formula1>
      <formula2>0.2</formula2>
    </dataValidation>
  </dataValidations>
  <printOptions headings="false" gridLines="false" gridLinesSet="true" horizontalCentered="fals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2" min="2" style="0" width="17"/>
    <col collapsed="false" customWidth="true" hidden="false" outlineLevel="0" max="3" min="3" style="0" width="19"/>
    <col collapsed="false" customWidth="true" hidden="false" outlineLevel="0" max="4" min="4" style="0" width="16"/>
    <col collapsed="false" customWidth="true" hidden="false" outlineLevel="0" max="5" min="5" style="0" width="20"/>
    <col collapsed="false" customWidth="true" hidden="false" outlineLevel="0" max="6" min="6" style="0" width="46"/>
  </cols>
  <sheetData>
    <row r="1" customFormat="false" ht="22.0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  <c r="B3" s="4" t="s">
        <v>56</v>
      </c>
      <c r="C3" s="4"/>
      <c r="D3" s="5" t="s">
        <v>3</v>
      </c>
      <c r="E3" s="6" t="n">
        <f aca="true">TODAY()</f>
        <v>46289</v>
      </c>
    </row>
    <row r="5" customFormat="false" ht="15" hidden="false" customHeight="false" outlineLevel="0" collapsed="false">
      <c r="A5" s="7" t="s">
        <v>4</v>
      </c>
      <c r="B5" s="8" t="s">
        <v>5</v>
      </c>
      <c r="C5" s="9" t="s">
        <v>6</v>
      </c>
      <c r="D5" s="9"/>
      <c r="E5" s="9"/>
      <c r="F5" s="9"/>
    </row>
    <row r="7" customFormat="false" ht="21.75" hidden="false" customHeight="true" outlineLevel="0" collapsed="false">
      <c r="A7" s="10" t="s">
        <v>7</v>
      </c>
      <c r="B7" s="10"/>
      <c r="C7" s="10"/>
      <c r="D7" s="10"/>
      <c r="E7" s="10"/>
      <c r="F7" s="10"/>
    </row>
    <row r="8" customFormat="false" ht="27.75" hidden="false" customHeight="true" outlineLevel="0" collapsed="false">
      <c r="A8" s="11"/>
      <c r="B8" s="12" t="s">
        <v>8</v>
      </c>
      <c r="C8" s="12" t="s">
        <v>9</v>
      </c>
      <c r="D8" s="12" t="s">
        <v>10</v>
      </c>
      <c r="E8" s="12" t="s">
        <v>11</v>
      </c>
      <c r="F8" s="12"/>
    </row>
    <row r="9" customFormat="false" ht="30" hidden="false" customHeight="true" outlineLevel="0" collapsed="false">
      <c r="A9" s="3" t="s">
        <v>12</v>
      </c>
      <c r="B9" s="13" t="n">
        <v>12</v>
      </c>
      <c r="C9" s="13" t="n">
        <v>15</v>
      </c>
      <c r="D9" s="14" t="n">
        <f aca="false">C9-B9</f>
        <v>3</v>
      </c>
      <c r="E9" s="15" t="s">
        <v>13</v>
      </c>
      <c r="F9" s="15"/>
    </row>
    <row r="10" customFormat="false" ht="30" hidden="false" customHeight="true" outlineLevel="0" collapsed="false">
      <c r="A10" s="3" t="s">
        <v>14</v>
      </c>
      <c r="B10" s="16" t="n">
        <v>850000</v>
      </c>
      <c r="C10" s="16" t="n">
        <v>950000</v>
      </c>
      <c r="D10" s="17" t="n">
        <f aca="false">C10-B10</f>
        <v>100000</v>
      </c>
      <c r="E10" s="15" t="s">
        <v>15</v>
      </c>
      <c r="F10" s="15"/>
    </row>
    <row r="11" customFormat="false" ht="30" hidden="false" customHeight="true" outlineLevel="0" collapsed="false">
      <c r="A11" s="3" t="s">
        <v>16</v>
      </c>
      <c r="B11" s="18" t="n">
        <v>0.025</v>
      </c>
      <c r="C11" s="18" t="n">
        <v>0.0275</v>
      </c>
      <c r="D11" s="19" t="n">
        <f aca="false">C11-B11</f>
        <v>0.0025</v>
      </c>
      <c r="E11" s="15" t="s">
        <v>17</v>
      </c>
      <c r="F11" s="15"/>
    </row>
    <row r="12" customFormat="false" ht="30" hidden="false" customHeight="true" outlineLevel="0" collapsed="false">
      <c r="A12" s="3" t="s">
        <v>18</v>
      </c>
      <c r="B12" s="20" t="n">
        <v>40</v>
      </c>
      <c r="C12" s="20" t="n">
        <v>40</v>
      </c>
      <c r="D12" s="21" t="n">
        <f aca="false">C12-B12</f>
        <v>0</v>
      </c>
      <c r="E12" s="15" t="s">
        <v>19</v>
      </c>
      <c r="F12" s="15"/>
    </row>
    <row r="13" customFormat="false" ht="30" hidden="false" customHeight="true" outlineLevel="0" collapsed="false">
      <c r="A13" s="3" t="s">
        <v>20</v>
      </c>
      <c r="B13" s="13" t="n">
        <v>52</v>
      </c>
      <c r="C13" s="13" t="n">
        <v>50</v>
      </c>
      <c r="D13" s="14" t="n">
        <f aca="false">C13-B13</f>
        <v>-2</v>
      </c>
      <c r="E13" s="15" t="s">
        <v>21</v>
      </c>
      <c r="F13" s="15"/>
    </row>
    <row r="14" customFormat="false" ht="30" hidden="false" customHeight="true" outlineLevel="0" collapsed="false">
      <c r="A14" s="22" t="s">
        <v>22</v>
      </c>
      <c r="B14" s="23" t="n">
        <f aca="false">B9*B10</f>
        <v>10200000</v>
      </c>
      <c r="C14" s="23" t="n">
        <f aca="false">C9*C10</f>
        <v>14250000</v>
      </c>
      <c r="D14" s="23" t="n">
        <f aca="false">C14-B14</f>
        <v>4050000</v>
      </c>
      <c r="E14" s="15" t="s">
        <v>23</v>
      </c>
      <c r="F14" s="15"/>
    </row>
    <row r="15" customFormat="false" ht="30" hidden="false" customHeight="true" outlineLevel="0" collapsed="false">
      <c r="A15" s="22" t="s">
        <v>24</v>
      </c>
      <c r="B15" s="23" t="n">
        <f aca="false">B14*B11</f>
        <v>255000</v>
      </c>
      <c r="C15" s="23" t="n">
        <f aca="false">C14*C11</f>
        <v>391875</v>
      </c>
      <c r="D15" s="23" t="n">
        <f aca="false">C15-B15</f>
        <v>136875</v>
      </c>
      <c r="E15" s="15" t="s">
        <v>25</v>
      </c>
      <c r="F15" s="15"/>
    </row>
    <row r="16" customFormat="false" ht="30" hidden="false" customHeight="true" outlineLevel="0" collapsed="false">
      <c r="A16" s="22" t="s">
        <v>26</v>
      </c>
      <c r="B16" s="24" t="n">
        <f aca="false">B12*B13</f>
        <v>2080</v>
      </c>
      <c r="C16" s="24" t="n">
        <f aca="false">C12*C13</f>
        <v>2000</v>
      </c>
      <c r="D16" s="24" t="n">
        <f aca="false">C16-B16</f>
        <v>-80</v>
      </c>
      <c r="E16" s="15" t="s">
        <v>27</v>
      </c>
      <c r="F16" s="15"/>
    </row>
    <row r="17" customFormat="false" ht="30" hidden="false" customHeight="true" outlineLevel="0" collapsed="false">
      <c r="A17" s="22" t="s">
        <v>28</v>
      </c>
      <c r="B17" s="25" t="n">
        <f aca="false">IF(B16&gt;0,B15/B16,0)</f>
        <v>122.596153846154</v>
      </c>
      <c r="C17" s="25" t="n">
        <f aca="false">IF(C16&gt;0,C15/C16,0)</f>
        <v>195.9375</v>
      </c>
      <c r="D17" s="25" t="n">
        <f aca="false">C17-B17</f>
        <v>73.3413461538462</v>
      </c>
      <c r="E17" s="15" t="s">
        <v>29</v>
      </c>
      <c r="F17" s="15"/>
    </row>
    <row r="19" customFormat="false" ht="21.75" hidden="false" customHeight="true" outlineLevel="0" collapsed="false">
      <c r="A19" s="10" t="s">
        <v>30</v>
      </c>
      <c r="B19" s="10"/>
      <c r="C19" s="10"/>
      <c r="D19" s="10"/>
      <c r="E19" s="10"/>
      <c r="F19" s="10"/>
    </row>
    <row r="20" customFormat="false" ht="27.75" hidden="false" customHeight="true" outlineLevel="0" collapsed="false">
      <c r="A20" s="11" t="s">
        <v>31</v>
      </c>
      <c r="B20" s="12" t="s">
        <v>32</v>
      </c>
      <c r="C20" s="12" t="s">
        <v>33</v>
      </c>
      <c r="D20" s="12" t="s">
        <v>10</v>
      </c>
      <c r="E20" s="12" t="s">
        <v>34</v>
      </c>
      <c r="F20" s="11" t="s">
        <v>11</v>
      </c>
    </row>
    <row r="21" customFormat="false" ht="31.5" hidden="false" customHeight="true" outlineLevel="0" collapsed="false">
      <c r="A21" s="26" t="s">
        <v>35</v>
      </c>
      <c r="B21" s="27" t="n">
        <f aca="false">B14</f>
        <v>10200000</v>
      </c>
      <c r="C21" s="27" t="n">
        <f aca="false">C14</f>
        <v>14250000</v>
      </c>
      <c r="D21" s="27" t="n">
        <f aca="false">C21-B21</f>
        <v>4050000</v>
      </c>
      <c r="E21" s="28" t="n">
        <f aca="false">D21*B11</f>
        <v>101250</v>
      </c>
      <c r="F21" s="29" t="s">
        <v>36</v>
      </c>
    </row>
    <row r="22" customFormat="false" ht="31.5" hidden="false" customHeight="true" outlineLevel="0" collapsed="false">
      <c r="A22" s="26" t="s">
        <v>37</v>
      </c>
      <c r="B22" s="30" t="n">
        <f aca="false">B9</f>
        <v>12</v>
      </c>
      <c r="C22" s="30" t="n">
        <f aca="false">C9</f>
        <v>15</v>
      </c>
      <c r="D22" s="30" t="n">
        <f aca="false">C22-B22</f>
        <v>3</v>
      </c>
      <c r="E22" s="23" t="n">
        <f aca="false">(C9-B9)*B10*B11</f>
        <v>63750</v>
      </c>
      <c r="F22" s="29" t="s">
        <v>38</v>
      </c>
    </row>
    <row r="23" customFormat="false" ht="31.5" hidden="false" customHeight="true" outlineLevel="0" collapsed="false">
      <c r="A23" s="26" t="s">
        <v>39</v>
      </c>
      <c r="B23" s="27" t="n">
        <f aca="false">B10</f>
        <v>850000</v>
      </c>
      <c r="C23" s="27" t="n">
        <f aca="false">C10</f>
        <v>950000</v>
      </c>
      <c r="D23" s="27" t="n">
        <f aca="false">C23-B23</f>
        <v>100000</v>
      </c>
      <c r="E23" s="23" t="n">
        <f aca="false">B9*(C10-B10)*B11</f>
        <v>30000</v>
      </c>
      <c r="F23" s="29" t="s">
        <v>40</v>
      </c>
    </row>
    <row r="24" customFormat="false" ht="31.5" hidden="false" customHeight="true" outlineLevel="0" collapsed="false">
      <c r="A24" s="26" t="s">
        <v>41</v>
      </c>
      <c r="B24" s="31" t="n">
        <f aca="false">B11</f>
        <v>0.025</v>
      </c>
      <c r="C24" s="31" t="n">
        <f aca="false">C11</f>
        <v>0.0275</v>
      </c>
      <c r="D24" s="31" t="n">
        <f aca="false">C24-B24</f>
        <v>0.0025</v>
      </c>
      <c r="E24" s="23" t="n">
        <f aca="false">B14*(C11-B11)</f>
        <v>25500</v>
      </c>
      <c r="F24" s="29" t="s">
        <v>42</v>
      </c>
    </row>
    <row r="25" customFormat="false" ht="31.5" hidden="false" customHeight="true" outlineLevel="0" collapsed="false">
      <c r="A25" s="32" t="s">
        <v>43</v>
      </c>
      <c r="B25" s="33"/>
      <c r="C25" s="33"/>
      <c r="D25" s="33"/>
      <c r="E25" s="34" t="n">
        <f aca="false">E27-SUM(E22:E24)</f>
        <v>17625</v>
      </c>
      <c r="F25" s="35" t="s">
        <v>44</v>
      </c>
    </row>
    <row r="26" customFormat="false" ht="31.5" hidden="false" customHeight="true" outlineLevel="0" collapsed="false">
      <c r="A26" s="26" t="s">
        <v>45</v>
      </c>
      <c r="B26" s="36" t="n">
        <f aca="false">B17</f>
        <v>122.596153846154</v>
      </c>
      <c r="C26" s="36" t="n">
        <f aca="false">C17</f>
        <v>195.9375</v>
      </c>
      <c r="D26" s="36" t="n">
        <f aca="false">C26-B26</f>
        <v>73.3413461538462</v>
      </c>
      <c r="E26" s="37" t="n">
        <f aca="false">IF(B26&gt;0,C26/B26-1,0)</f>
        <v>0.598235294117647</v>
      </c>
      <c r="F26" s="29" t="s">
        <v>46</v>
      </c>
    </row>
    <row r="27" customFormat="false" ht="31.5" hidden="false" customHeight="true" outlineLevel="0" collapsed="false">
      <c r="A27" s="38" t="s">
        <v>47</v>
      </c>
      <c r="B27" s="34" t="n">
        <f aca="false">B15</f>
        <v>255000</v>
      </c>
      <c r="C27" s="34" t="n">
        <f aca="false">C15</f>
        <v>391875</v>
      </c>
      <c r="D27" s="39" t="n">
        <f aca="false">IF(B15&gt;0,E27/B15,0)</f>
        <v>0.536764705882353</v>
      </c>
      <c r="E27" s="40" t="n">
        <f aca="false">C15-B15</f>
        <v>136875</v>
      </c>
      <c r="F27" s="29" t="s">
        <v>48</v>
      </c>
    </row>
    <row r="29" customFormat="false" ht="21.75" hidden="false" customHeight="true" outlineLevel="0" collapsed="false">
      <c r="A29" s="10" t="s">
        <v>49</v>
      </c>
      <c r="B29" s="10"/>
      <c r="C29" s="10"/>
      <c r="D29" s="10"/>
      <c r="E29" s="10"/>
      <c r="F29" s="10"/>
    </row>
    <row r="30" customFormat="false" ht="15" hidden="false" customHeight="true" outlineLevel="0" collapsed="false">
      <c r="A30" s="3" t="s">
        <v>50</v>
      </c>
      <c r="B30" s="16" t="n">
        <f aca="false">C14</f>
        <v>14250000</v>
      </c>
      <c r="C30" s="15" t="s">
        <v>51</v>
      </c>
      <c r="D30" s="15"/>
      <c r="E30" s="15"/>
      <c r="F30" s="15"/>
    </row>
    <row r="31" customFormat="false" ht="24" hidden="false" customHeight="true" outlineLevel="0" collapsed="false">
      <c r="A31" s="3" t="s">
        <v>52</v>
      </c>
      <c r="B31" s="41" t="n">
        <f aca="false">IF(C10&gt;0,B30/C10,0)</f>
        <v>15</v>
      </c>
      <c r="C31" s="42" t="str">
        <f aca="false">"About "&amp;TEXT(IF(C10&gt;0,B30/C10/12,0),"0.0")&amp;" a month · your goal: "&amp;TEXT(C9,"#,##0")</f>
        <v>About 1.3 a month · your goal: 15</v>
      </c>
      <c r="D31" s="42"/>
      <c r="E31" s="42"/>
      <c r="F31" s="42"/>
    </row>
    <row r="32" customFormat="false" ht="24" hidden="false" customHeight="true" outlineLevel="0" collapsed="false">
      <c r="A32" s="3" t="s">
        <v>53</v>
      </c>
      <c r="B32" s="23" t="n">
        <f aca="false">IF(C9&gt;0,B30/C9,0)</f>
        <v>950000</v>
      </c>
      <c r="C32" s="42" t="str">
        <f aca="false">"Your goal price: "&amp;TEXT(C10,"$#,##0")</f>
        <v>Your goal price: $950,000</v>
      </c>
      <c r="D32" s="42"/>
      <c r="E32" s="42"/>
      <c r="F32" s="42"/>
    </row>
    <row r="33" customFormat="false" ht="24" hidden="false" customHeight="true" outlineLevel="0" collapsed="false">
      <c r="A33" s="3" t="s">
        <v>54</v>
      </c>
      <c r="B33" s="23" t="n">
        <f aca="false">B30*C11</f>
        <v>391875</v>
      </c>
      <c r="C33" s="42" t="str">
        <f aca="false">"Your goal GCI: "&amp;TEXT(C15,"$#,##0")</f>
        <v>Your goal GCI: $391,875</v>
      </c>
      <c r="D33" s="42"/>
      <c r="E33" s="42"/>
      <c r="F33" s="42"/>
    </row>
    <row r="35" customFormat="false" ht="15" hidden="false" customHeight="false" outlineLevel="0" collapsed="false">
      <c r="A35" s="43" t="s">
        <v>55</v>
      </c>
    </row>
  </sheetData>
  <sheetProtection sheet="true" formatCells="false" formatColumns="false" formatRows="false"/>
  <mergeCells count="19">
    <mergeCell ref="B3:C3"/>
    <mergeCell ref="C5:F5"/>
    <mergeCell ref="A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A19:F19"/>
    <mergeCell ref="A29:F29"/>
    <mergeCell ref="C30:F30"/>
    <mergeCell ref="C31:F31"/>
    <mergeCell ref="C32:F32"/>
    <mergeCell ref="C33:F33"/>
  </mergeCells>
  <dataValidations count="1">
    <dataValidation allowBlank="true" error="Type the rate with a % sign, like 2.5%" errorStyle="stop" errorTitle="Commission rate" operator="between" showDropDown="false" showErrorMessage="true" showInputMessage="false" sqref="B11:C11" type="decimal">
      <formula1>0</formula1>
      <formula2>0.2</formula2>
    </dataValidation>
  </dataValidations>
  <printOptions headings="false" gridLines="false" gridLinesSet="true" horizontalCentered="fals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2026-09-24T19:14:09Z</dcterms:created>
  <dc:creator>openpyxl</dc:creator>
  <dc:description/>
  <dc:language>en-US</dc:language>
  <cp:lastModifiedBy/>
  <dcterms:modified xsi:type="dcterms:W3CDTF">2026-09-24T19:14:09Z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